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Dokumenty\Pracovní\Ď_Mosty JmK\Hromadné zadání stavební údržby\Oblast Sever\2023\8. 37433-2 Rájec-Jestřebí\"/>
    </mc:Choice>
  </mc:AlternateContent>
  <bookViews>
    <workbookView xWindow="240" yWindow="120" windowWidth="14940" windowHeight="9225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201'!$A$1:$I$42</definedName>
  </definedNames>
  <calcPr calcId="152511"/>
  <webPublishing codePage="0"/>
</workbook>
</file>

<file path=xl/calcChain.xml><?xml version="1.0" encoding="utf-8"?>
<calcChain xmlns="http://schemas.openxmlformats.org/spreadsheetml/2006/main">
  <c r="R9" i="3" l="1"/>
  <c r="Q9" i="3"/>
  <c r="I25" i="4" l="1"/>
  <c r="O25" i="4" s="1"/>
  <c r="I17" i="4"/>
  <c r="O17" i="4" s="1"/>
  <c r="I9" i="4" l="1"/>
  <c r="O9" i="4" s="1"/>
  <c r="I43" i="4" l="1"/>
  <c r="O43" i="4" s="1"/>
  <c r="I30" i="4" l="1"/>
  <c r="O30" i="4" l="1"/>
  <c r="I34" i="4"/>
  <c r="Q29" i="4" s="1"/>
  <c r="I13" i="4"/>
  <c r="R29" i="4" l="1"/>
  <c r="O34" i="4"/>
  <c r="O13" i="4"/>
  <c r="I39" i="4" l="1"/>
  <c r="Q38" i="4" s="1"/>
  <c r="I21" i="4"/>
  <c r="Q8" i="4" s="1"/>
  <c r="O21" i="4" l="1"/>
  <c r="R8" i="4" s="1"/>
  <c r="O39" i="4"/>
  <c r="I38" i="4"/>
  <c r="I8" i="4"/>
  <c r="O38" i="4" l="1"/>
  <c r="R38" i="4"/>
  <c r="O8" i="4"/>
  <c r="I29" i="4"/>
  <c r="I3" i="4" s="1"/>
  <c r="I22" i="3"/>
  <c r="O22" i="3" s="1"/>
  <c r="I18" i="3"/>
  <c r="O18" i="3" s="1"/>
  <c r="I14" i="3"/>
  <c r="O14" i="3" s="1"/>
  <c r="I10" i="3"/>
  <c r="O10" i="3" l="1"/>
  <c r="O9" i="3"/>
  <c r="C11" i="2"/>
  <c r="O29" i="4"/>
  <c r="O2" i="4" s="1"/>
  <c r="I9" i="3"/>
  <c r="I3" i="3" s="1"/>
  <c r="C10" i="2" s="1"/>
  <c r="O2" i="3"/>
  <c r="D10" i="2" s="1"/>
  <c r="E10" i="2" l="1"/>
  <c r="D11" i="2"/>
  <c r="E11" i="2" s="1"/>
  <c r="C7" i="2" l="1"/>
  <c r="C6" i="2"/>
</calcChain>
</file>

<file path=xl/sharedStrings.xml><?xml version="1.0" encoding="utf-8"?>
<sst xmlns="http://schemas.openxmlformats.org/spreadsheetml/2006/main" count="239" uniqueCount="109">
  <si>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</si>
  <si>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</si>
  <si>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</si>
  <si>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</si>
  <si>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</si>
  <si>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</si>
  <si>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</si>
  <si>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</si>
  <si>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</si>
  <si>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</si>
  <si>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</si>
  <si>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</si>
  <si>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</si>
  <si>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</si>
  <si>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</si>
  <si>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</si>
  <si>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</si>
  <si>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</si>
  <si>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</si>
  <si>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</si>
  <si>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</si>
  <si>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</si>
  <si>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</si>
  <si>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</si>
  <si>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</si>
  <si>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</si>
  <si>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</si>
  <si>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</si>
  <si>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</si>
  <si>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</si>
  <si>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</si>
  <si>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</si>
  <si>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</si>
  <si>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</si>
  <si>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</si>
  <si>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</si>
  <si>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</si>
  <si>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</si>
  <si>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</si>
  <si>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</si>
  <si>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</si>
  <si>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</si>
  <si>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</si>
  <si>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</si>
  <si>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</si>
  <si>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</si>
  <si>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</si>
  <si>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</si>
  <si>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</si>
  <si>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</si>
  <si>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</si>
  <si>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</si>
  <si>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</si>
  <si>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</si>
  <si>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</si>
  <si>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</si>
  <si>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</si>
  <si>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</si>
  <si>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</si>
  <si>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</si>
  <si>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</si>
  <si>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</si>
  <si>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</si>
  <si>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</si>
  <si>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</si>
  <si>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</si>
  <si>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</si>
  <si>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</si>
  <si>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</si>
  <si>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</si>
  <si>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</si>
  <si>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62641</t>
  </si>
  <si>
    <t>SJEDNOCUJÍCÍ STĚRKA JEMNOU MALTOU TL CCA 2MM</t>
  </si>
  <si>
    <t>00001</t>
  </si>
  <si>
    <t>Vytyčení obvodu prostoru staveniště</t>
  </si>
  <si>
    <t>OČIŠTĚNÍ BETON KONSTR OTRYSKÁNÍM TLAK VODOU DO 1000 BARŮ</t>
  </si>
  <si>
    <t>Obě římsy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</si>
  <si>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</si>
  <si>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</si>
  <si>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</si>
  <si>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</t>
  </si>
  <si>
    <t>Přidružená stavební výroba</t>
  </si>
  <si>
    <t>REPROFILACE VODOROVNÝCH PLOCH SHORA SANAČNÍ MALTOU JEDNOVRST TL 20MM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</si>
  <si>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</si>
  <si>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</si>
  <si>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93867</t>
  </si>
  <si>
    <t>OČIŠTĚNÍ OCEL KONSTR BROUŠENÍM</t>
  </si>
  <si>
    <t>obě strany zábradlí 
Odvoz a likvidace vznikého odpadu v režii zhotovitele</t>
  </si>
  <si>
    <t>626111</t>
  </si>
  <si>
    <t>REPROFILACE PODHLEDŮ, SVISLÝCH PLOCH SANAČNÍ MALTOU JEDNOVRST TL 10MM</t>
  </si>
  <si>
    <t>Stavba: III/37433 Rájec-Jestřebí, most 37433-2 přes Svitavu</t>
  </si>
  <si>
    <t>Most ev.č. 37433-2</t>
  </si>
  <si>
    <t>III/37433 Rájec-Jestřebí, most 37433-2 přes Svitavu</t>
  </si>
  <si>
    <t>Levá strana mostu 30,5*1,00=30,500 [A] 
Pravá strana mostu 31,6*1,00=31,600 [B] 
Celkem: A+B=62,100 [C]</t>
  </si>
  <si>
    <t>Levá římsa 30,5*0,75=22,875 [A] 
Pravá římsa 32,3*0,75=24,225 [B] 
Celkem: A+B=47,100 [C]</t>
  </si>
  <si>
    <t>Očištění sanovaných ploch části opěry 1 a obou říms</t>
  </si>
  <si>
    <t>Sanace části opěry 1 a obou říms</t>
  </si>
  <si>
    <t>Opěra 1</t>
  </si>
  <si>
    <t>Opěra 1 2,2*(2,0+1,5)=7,700 [A]</t>
  </si>
  <si>
    <t>Levá římsa 30,50*(0,75+0,25)=30,500 [A] 
Pravá římsa 32,30*(0,75+0,25)=32,300 [B] 
Celkem: A+B=62,800 [C]</t>
  </si>
  <si>
    <t>62631</t>
  </si>
  <si>
    <t>SPOJOVACÍ MŮSTEK MEZI STARÝM A NOVÝM BETONEM</t>
  </si>
  <si>
    <t>Levá římsa 30,50*(0,75+0,25)=30,500 [A] 
Pravá římsa 32,30*(0,75+0,25)=32,300 [B] 
Opěra 1 2,2*(2,0+1,5)=7,700 [C] 
Celkem: A+B+C=70,500 [D]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</si>
  <si>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</si>
  <si>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</si>
  <si>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</si>
  <si>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Sanace výztuže líce opěry 1 a 10% plochy pravé římsy</t>
  </si>
  <si>
    <t>Opěra 1 2,2*(2,0+1,5)=7,700 [A] 
Pravá římsa 32,30*(0,75+0,25)*0,1=3,230 [B]  
Celkem: A+B=10,930 [C]</t>
  </si>
  <si>
    <t>PROTIKOROZ OCHR OK NÁTĚREM VÍCEVRST SE ZÁKL S VYS OBSAHEM 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</si>
</sst>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0" fillId="0" borderId="1" xfId="6" applyFont="1" applyFill="1" applyBorder="1" applyAlignment="1">
      <alignment wrapText="1"/>
    </xf>
    <xf numFmtId="0" fontId="0" fillId="0" borderId="1" xfId="0" applyBorder="1" applyAlignment="1">
      <alignment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0" fillId="0" borderId="1" xfId="6" applyFont="1" applyFill="1" applyBorder="1" applyAlignment="1">
      <alignment horizontal="right"/>
    </xf>
    <xf numFmtId="0" fontId="0" fillId="0" borderId="1" xfId="6" applyFont="1" applyFill="1" applyBorder="1"/>
    <xf numFmtId="0" fontId="0" fillId="0" borderId="1" xfId="6" applyFont="1" applyFill="1" applyBorder="1" applyAlignment="1">
      <alignment horizontal="center"/>
    </xf>
    <xf numFmtId="166" fontId="0" fillId="0" borderId="1" xfId="6" applyNumberFormat="1" applyFont="1" applyFill="1" applyBorder="1" applyAlignment="1">
      <alignment horizontal="center"/>
    </xf>
    <xf numFmtId="4" fontId="0" fillId="0" borderId="1" xfId="6" applyNumberFormat="1" applyFont="1" applyFill="1" applyBorder="1" applyAlignment="1">
      <alignment horizontal="center"/>
    </xf>
    <xf numFmtId="0" fontId="0" fillId="0" borderId="0" xfId="0" applyFill="1"/>
    <xf numFmtId="0" fontId="6" fillId="0" borderId="1" xfId="6" applyFont="1" applyFill="1" applyBorder="1" applyAlignment="1">
      <alignment horizontal="left" vertical="center" wrapText="1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6" applyFont="1" applyFill="1" applyBorder="1" applyAlignment="1">
      <alignment horizontal="left" vertical="center" wrapText="1"/>
    </xf>
    <xf numFmtId="0" fontId="6" fillId="0" borderId="0" xfId="9" applyFill="1"/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0" fontId="6" fillId="0" borderId="1" xfId="6" applyFont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Normal="100" workbookViewId="0">
      <selection activeCell="B12" sqref="B12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6"/>
      <c r="B1" s="22"/>
      <c r="C1" s="22"/>
      <c r="D1" s="22"/>
      <c r="E1" s="22"/>
    </row>
    <row r="2" spans="1:5" ht="12.75" customHeight="1" x14ac:dyDescent="0.2">
      <c r="A2" s="106"/>
      <c r="B2" s="107" t="s">
        <v>42</v>
      </c>
      <c r="C2" s="22"/>
      <c r="D2" s="22"/>
      <c r="E2" s="22"/>
    </row>
    <row r="3" spans="1:5" ht="20.100000000000001" customHeight="1" x14ac:dyDescent="0.2">
      <c r="A3" s="106"/>
      <c r="B3" s="106"/>
      <c r="C3" s="22"/>
      <c r="D3" s="22"/>
      <c r="E3" s="22"/>
    </row>
    <row r="4" spans="1:5" ht="20.100000000000001" customHeight="1" x14ac:dyDescent="0.2">
      <c r="A4" s="22"/>
      <c r="B4" s="108" t="s">
        <v>90</v>
      </c>
      <c r="C4" s="106"/>
      <c r="D4" s="106"/>
      <c r="E4" s="22"/>
    </row>
    <row r="5" spans="1:5" ht="12.75" customHeight="1" x14ac:dyDescent="0.2">
      <c r="A5" s="22"/>
      <c r="B5" s="106" t="s">
        <v>43</v>
      </c>
      <c r="C5" s="106"/>
      <c r="D5" s="106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70" t="s">
        <v>91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26" sqref="B26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10"/>
      <c r="D3" s="106"/>
      <c r="E3" s="69" t="s">
        <v>92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10" t="s">
        <v>57</v>
      </c>
      <c r="D4" s="106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11"/>
      <c r="D5" s="11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9" t="s">
        <v>14</v>
      </c>
      <c r="B6" s="109" t="s">
        <v>16</v>
      </c>
      <c r="C6" s="109" t="s">
        <v>18</v>
      </c>
      <c r="D6" s="109" t="s">
        <v>59</v>
      </c>
      <c r="E6" s="109" t="s">
        <v>20</v>
      </c>
      <c r="F6" s="109" t="s">
        <v>22</v>
      </c>
      <c r="G6" s="109" t="s">
        <v>24</v>
      </c>
      <c r="H6" s="109" t="s">
        <v>60</v>
      </c>
      <c r="I6" s="109"/>
    </row>
    <row r="7" spans="1:18" ht="12.75" customHeight="1" x14ac:dyDescent="0.2">
      <c r="A7" s="109"/>
      <c r="B7" s="109"/>
      <c r="C7" s="109"/>
      <c r="D7" s="109"/>
      <c r="E7" s="109"/>
      <c r="F7" s="109"/>
      <c r="G7" s="10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73</v>
      </c>
      <c r="D10" s="8" t="s">
        <v>61</v>
      </c>
      <c r="E10" s="12" t="s">
        <v>74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63</v>
      </c>
      <c r="D14" s="8" t="s">
        <v>61</v>
      </c>
      <c r="E14" s="12" t="s">
        <v>65</v>
      </c>
      <c r="F14" s="13" t="s">
        <v>62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64</v>
      </c>
      <c r="D18" s="49" t="s">
        <v>61</v>
      </c>
      <c r="E18" s="50" t="s">
        <v>66</v>
      </c>
      <c r="F18" s="51" t="s">
        <v>62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67</v>
      </c>
      <c r="D22" s="49" t="s">
        <v>5</v>
      </c>
      <c r="E22" s="50" t="s">
        <v>68</v>
      </c>
      <c r="F22" s="61" t="s">
        <v>62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35" customHeight="1" x14ac:dyDescent="0.2">
      <c r="E23" s="65" t="s">
        <v>69</v>
      </c>
    </row>
    <row r="24" spans="1:17" ht="12.75" customHeight="1" x14ac:dyDescent="0.2">
      <c r="E24" s="55"/>
    </row>
    <row r="25" spans="1:17" ht="12.75" customHeight="1" x14ac:dyDescent="0.2">
      <c r="E25" s="55" t="s">
        <v>70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6"/>
  <sheetViews>
    <sheetView topLeftCell="B1" workbookViewId="0">
      <pane ySplit="7" topLeftCell="A8" activePane="bottomLeft" state="frozen"/>
      <selection pane="bottomLeft" activeCell="H44" sqref="H44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6" width="9.140625" style="71" customWidth="1"/>
    <col min="17" max="17" width="10.7109375" style="71" customWidth="1"/>
    <col min="18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0+O8+O38+O29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114"/>
      <c r="D3" s="115"/>
      <c r="E3" s="69" t="s">
        <v>92</v>
      </c>
      <c r="F3" s="67"/>
      <c r="G3" s="3"/>
      <c r="H3" s="2" t="s">
        <v>53</v>
      </c>
      <c r="I3" s="21">
        <f>0+I8+I38+I29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116" t="s">
        <v>53</v>
      </c>
      <c r="D4" s="117"/>
      <c r="E4" s="6" t="s">
        <v>91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113" t="s">
        <v>14</v>
      </c>
      <c r="B5" s="113" t="s">
        <v>16</v>
      </c>
      <c r="C5" s="113" t="s">
        <v>18</v>
      </c>
      <c r="D5" s="113" t="s">
        <v>19</v>
      </c>
      <c r="E5" s="113" t="s">
        <v>20</v>
      </c>
      <c r="F5" s="113" t="s">
        <v>22</v>
      </c>
      <c r="G5" s="113" t="s">
        <v>24</v>
      </c>
      <c r="H5" s="113" t="s">
        <v>26</v>
      </c>
      <c r="I5" s="113"/>
      <c r="O5" s="71" t="s">
        <v>10</v>
      </c>
      <c r="P5" s="71" t="s">
        <v>12</v>
      </c>
    </row>
    <row r="6" spans="1:18" ht="12.75" customHeight="1" x14ac:dyDescent="0.2">
      <c r="A6" s="113"/>
      <c r="B6" s="113"/>
      <c r="C6" s="113"/>
      <c r="D6" s="113"/>
      <c r="E6" s="113"/>
      <c r="F6" s="113"/>
      <c r="G6" s="11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2">
        <f>0+I21+I13+I9+I17+I25</f>
        <v>0</v>
      </c>
      <c r="R8" s="71">
        <f>0+O21+O13+O9+O17+O25</f>
        <v>0</v>
      </c>
    </row>
    <row r="9" spans="1:18" customFormat="1" ht="25.5" x14ac:dyDescent="0.2">
      <c r="A9" s="8" t="s">
        <v>33</v>
      </c>
      <c r="B9" s="11">
        <v>1</v>
      </c>
      <c r="C9" s="11" t="s">
        <v>88</v>
      </c>
      <c r="D9" s="8" t="s">
        <v>5</v>
      </c>
      <c r="E9" s="75" t="s">
        <v>89</v>
      </c>
      <c r="F9" s="13" t="s">
        <v>34</v>
      </c>
      <c r="G9" s="14">
        <v>7.7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ht="12.75" customHeight="1" x14ac:dyDescent="0.2">
      <c r="A10" s="16" t="s">
        <v>35</v>
      </c>
      <c r="E10" s="105" t="s">
        <v>97</v>
      </c>
    </row>
    <row r="11" spans="1:18" customFormat="1" ht="12.75" customHeight="1" x14ac:dyDescent="0.2">
      <c r="A11" s="18" t="s">
        <v>36</v>
      </c>
      <c r="E11" s="94" t="s">
        <v>98</v>
      </c>
    </row>
    <row r="12" spans="1:18" customFormat="1" ht="76.5" x14ac:dyDescent="0.2">
      <c r="A12" t="s">
        <v>37</v>
      </c>
      <c r="E12" s="17" t="s">
        <v>39</v>
      </c>
    </row>
    <row r="13" spans="1:18" customFormat="1" ht="25.5" x14ac:dyDescent="0.2">
      <c r="A13" s="8" t="s">
        <v>33</v>
      </c>
      <c r="B13" s="87">
        <v>2</v>
      </c>
      <c r="C13" s="87">
        <v>626213</v>
      </c>
      <c r="D13" s="88" t="s">
        <v>5</v>
      </c>
      <c r="E13" s="75" t="s">
        <v>82</v>
      </c>
      <c r="F13" s="89" t="s">
        <v>34</v>
      </c>
      <c r="G13" s="90">
        <v>47.1</v>
      </c>
      <c r="H13" s="91">
        <v>0</v>
      </c>
      <c r="I13" s="91">
        <f>ROUND(ROUND(H13,2)*ROUND(G13,3),2)</f>
        <v>0</v>
      </c>
      <c r="O13">
        <f>(I13*21)/100</f>
        <v>0</v>
      </c>
      <c r="P13" t="s">
        <v>12</v>
      </c>
    </row>
    <row r="14" spans="1:18" customFormat="1" ht="12.75" customHeight="1" x14ac:dyDescent="0.2">
      <c r="A14" s="16" t="s">
        <v>35</v>
      </c>
      <c r="B14" s="92"/>
      <c r="C14" s="92"/>
      <c r="D14" s="92"/>
      <c r="E14" s="93" t="s">
        <v>76</v>
      </c>
      <c r="F14" s="92"/>
      <c r="G14" s="92"/>
      <c r="H14" s="92"/>
      <c r="I14" s="92"/>
    </row>
    <row r="15" spans="1:18" customFormat="1" ht="38.25" customHeight="1" x14ac:dyDescent="0.2">
      <c r="A15" s="18" t="s">
        <v>36</v>
      </c>
      <c r="B15" s="92"/>
      <c r="C15" s="92"/>
      <c r="D15" s="92"/>
      <c r="E15" s="94" t="s">
        <v>94</v>
      </c>
      <c r="F15" s="92"/>
      <c r="G15" s="92"/>
      <c r="H15" s="92"/>
      <c r="I15" s="92"/>
    </row>
    <row r="16" spans="1:18" customFormat="1" ht="76.5" x14ac:dyDescent="0.2">
      <c r="A16" t="s">
        <v>37</v>
      </c>
      <c r="B16" s="92"/>
      <c r="C16" s="92"/>
      <c r="D16" s="92"/>
      <c r="E16" s="95" t="s">
        <v>39</v>
      </c>
      <c r="F16" s="92"/>
      <c r="G16" s="92"/>
      <c r="H16" s="92"/>
      <c r="I16" s="92"/>
    </row>
    <row r="17" spans="1:18" x14ac:dyDescent="0.2">
      <c r="A17" s="8" t="s">
        <v>33</v>
      </c>
      <c r="B17" s="11">
        <v>3</v>
      </c>
      <c r="C17" s="11" t="s">
        <v>100</v>
      </c>
      <c r="D17" s="8" t="s">
        <v>5</v>
      </c>
      <c r="E17" s="12" t="s">
        <v>101</v>
      </c>
      <c r="F17" s="13" t="s">
        <v>34</v>
      </c>
      <c r="G17" s="14">
        <v>70.5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93" t="s">
        <v>96</v>
      </c>
    </row>
    <row r="19" spans="1:18" ht="51" x14ac:dyDescent="0.2">
      <c r="A19" s="18" t="s">
        <v>36</v>
      </c>
      <c r="E19" s="94" t="s">
        <v>102</v>
      </c>
    </row>
    <row r="20" spans="1:18" ht="76.5" x14ac:dyDescent="0.2">
      <c r="A20" s="71" t="s">
        <v>37</v>
      </c>
      <c r="E20" s="17" t="s">
        <v>39</v>
      </c>
    </row>
    <row r="21" spans="1:18" x14ac:dyDescent="0.2">
      <c r="A21" s="8" t="s">
        <v>33</v>
      </c>
      <c r="B21" s="87">
        <v>4</v>
      </c>
      <c r="C21" s="87" t="s">
        <v>71</v>
      </c>
      <c r="D21" s="88" t="s">
        <v>5</v>
      </c>
      <c r="E21" s="75" t="s">
        <v>72</v>
      </c>
      <c r="F21" s="89" t="s">
        <v>34</v>
      </c>
      <c r="G21" s="90">
        <v>70.5</v>
      </c>
      <c r="H21" s="91">
        <v>0</v>
      </c>
      <c r="I21" s="91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B22" s="96"/>
      <c r="C22" s="96"/>
      <c r="D22" s="96"/>
      <c r="E22" s="93" t="s">
        <v>96</v>
      </c>
      <c r="F22" s="96"/>
      <c r="G22" s="96"/>
      <c r="H22" s="96"/>
      <c r="I22" s="96"/>
    </row>
    <row r="23" spans="1:18" ht="51" customHeight="1" x14ac:dyDescent="0.2">
      <c r="A23" s="18" t="s">
        <v>36</v>
      </c>
      <c r="B23" s="96"/>
      <c r="C23" s="96"/>
      <c r="D23" s="96"/>
      <c r="E23" s="94" t="s">
        <v>102</v>
      </c>
      <c r="F23" s="96"/>
      <c r="G23" s="96"/>
      <c r="H23" s="96"/>
      <c r="I23" s="96"/>
    </row>
    <row r="24" spans="1:18" ht="76.5" x14ac:dyDescent="0.2">
      <c r="A24" s="71" t="s">
        <v>37</v>
      </c>
      <c r="B24" s="96"/>
      <c r="C24" s="96"/>
      <c r="D24" s="96"/>
      <c r="E24" s="95" t="s">
        <v>39</v>
      </c>
      <c r="F24" s="96"/>
      <c r="G24" s="96"/>
      <c r="H24" s="96"/>
      <c r="I24" s="96"/>
    </row>
    <row r="25" spans="1:18" x14ac:dyDescent="0.2">
      <c r="A25" s="8" t="s">
        <v>33</v>
      </c>
      <c r="B25" s="11">
        <v>5</v>
      </c>
      <c r="C25" s="11" t="s">
        <v>103</v>
      </c>
      <c r="D25" s="8" t="s">
        <v>5</v>
      </c>
      <c r="E25" s="12" t="s">
        <v>104</v>
      </c>
      <c r="F25" s="13" t="s">
        <v>34</v>
      </c>
      <c r="G25" s="14">
        <v>10.93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105" t="s">
        <v>106</v>
      </c>
    </row>
    <row r="27" spans="1:18" ht="38.25" x14ac:dyDescent="0.2">
      <c r="A27" s="18" t="s">
        <v>36</v>
      </c>
      <c r="E27" s="94" t="s">
        <v>107</v>
      </c>
    </row>
    <row r="28" spans="1:18" ht="63.75" x14ac:dyDescent="0.2">
      <c r="A28" s="71" t="s">
        <v>37</v>
      </c>
      <c r="E28" s="17" t="s">
        <v>105</v>
      </c>
    </row>
    <row r="29" spans="1:18" s="79" customFormat="1" ht="12.75" customHeight="1" x14ac:dyDescent="0.2">
      <c r="A29" s="82" t="s">
        <v>31</v>
      </c>
      <c r="B29" s="82"/>
      <c r="C29" s="83" t="s">
        <v>80</v>
      </c>
      <c r="D29" s="82"/>
      <c r="E29" s="84" t="s">
        <v>81</v>
      </c>
      <c r="F29" s="82"/>
      <c r="G29" s="82"/>
      <c r="H29" s="82"/>
      <c r="I29" s="85">
        <f>0+Q29</f>
        <v>0</v>
      </c>
      <c r="O29" s="79">
        <f>0+R29</f>
        <v>0</v>
      </c>
      <c r="Q29" s="86">
        <f>0+I34+I30</f>
        <v>0</v>
      </c>
      <c r="R29" s="79">
        <f>0+O34+O30</f>
        <v>0</v>
      </c>
    </row>
    <row r="30" spans="1:18" s="79" customFormat="1" ht="12.75" customHeight="1" x14ac:dyDescent="0.2">
      <c r="B30" s="97">
        <v>6</v>
      </c>
      <c r="C30" s="97">
        <v>783121</v>
      </c>
      <c r="D30" s="98" t="s">
        <v>5</v>
      </c>
      <c r="E30" s="77" t="s">
        <v>108</v>
      </c>
      <c r="F30" s="99" t="s">
        <v>34</v>
      </c>
      <c r="G30" s="100">
        <v>62.1</v>
      </c>
      <c r="H30" s="78">
        <v>0</v>
      </c>
      <c r="I30" s="101">
        <f>ROUND(ROUND(H30,2)*ROUND(G30,3),2)</f>
        <v>0</v>
      </c>
      <c r="O30" s="79">
        <f>(I30*21)/100</f>
        <v>0</v>
      </c>
      <c r="P30" s="79" t="s">
        <v>12</v>
      </c>
    </row>
    <row r="31" spans="1:18" s="79" customFormat="1" ht="12.75" customHeight="1" x14ac:dyDescent="0.2">
      <c r="B31" s="102"/>
      <c r="C31" s="102"/>
      <c r="D31" s="102"/>
      <c r="E31" s="103" t="s">
        <v>83</v>
      </c>
      <c r="F31" s="102"/>
      <c r="G31" s="102"/>
      <c r="H31" s="102"/>
      <c r="I31" s="102"/>
    </row>
    <row r="32" spans="1:18" s="79" customFormat="1" ht="38.25" customHeight="1" x14ac:dyDescent="0.2">
      <c r="B32" s="102"/>
      <c r="C32" s="102"/>
      <c r="D32" s="102"/>
      <c r="E32" s="94" t="s">
        <v>93</v>
      </c>
      <c r="F32" s="102"/>
      <c r="G32" s="102"/>
      <c r="H32" s="102"/>
      <c r="I32" s="102"/>
    </row>
    <row r="33" spans="1:18" s="79" customFormat="1" ht="51" customHeight="1" x14ac:dyDescent="0.2">
      <c r="B33" s="102"/>
      <c r="C33" s="102"/>
      <c r="D33" s="102"/>
      <c r="E33" s="103" t="s">
        <v>84</v>
      </c>
      <c r="F33" s="102"/>
      <c r="G33" s="102"/>
      <c r="H33" s="102"/>
      <c r="I33" s="102"/>
    </row>
    <row r="34" spans="1:18" s="79" customFormat="1" x14ac:dyDescent="0.2">
      <c r="A34" s="76" t="s">
        <v>33</v>
      </c>
      <c r="B34" s="97">
        <v>7</v>
      </c>
      <c r="C34" s="97" t="s">
        <v>77</v>
      </c>
      <c r="D34" s="98" t="s">
        <v>5</v>
      </c>
      <c r="E34" s="77" t="s">
        <v>78</v>
      </c>
      <c r="F34" s="99" t="s">
        <v>34</v>
      </c>
      <c r="G34" s="100">
        <v>62.8</v>
      </c>
      <c r="H34" s="78">
        <v>0</v>
      </c>
      <c r="I34" s="101">
        <f>ROUND(ROUND(H34,2)*ROUND(G34,3),2)</f>
        <v>0</v>
      </c>
      <c r="O34" s="79">
        <f>(I34*21)/100</f>
        <v>0</v>
      </c>
      <c r="P34" s="79" t="s">
        <v>12</v>
      </c>
    </row>
    <row r="35" spans="1:18" s="79" customFormat="1" x14ac:dyDescent="0.2">
      <c r="A35" s="80" t="s">
        <v>35</v>
      </c>
      <c r="B35" s="102"/>
      <c r="C35" s="102"/>
      <c r="D35" s="102"/>
      <c r="E35" s="93" t="s">
        <v>76</v>
      </c>
      <c r="F35" s="102"/>
      <c r="G35" s="102"/>
      <c r="H35" s="102"/>
      <c r="I35" s="102"/>
    </row>
    <row r="36" spans="1:18" s="79" customFormat="1" ht="38.25" customHeight="1" x14ac:dyDescent="0.2">
      <c r="A36" s="81" t="s">
        <v>36</v>
      </c>
      <c r="B36" s="102"/>
      <c r="C36" s="102"/>
      <c r="D36" s="102"/>
      <c r="E36" s="94" t="s">
        <v>99</v>
      </c>
      <c r="F36" s="102"/>
      <c r="G36" s="102"/>
      <c r="H36" s="102"/>
      <c r="I36" s="102"/>
    </row>
    <row r="37" spans="1:18" s="79" customFormat="1" ht="51" x14ac:dyDescent="0.2">
      <c r="A37" s="79" t="s">
        <v>37</v>
      </c>
      <c r="B37" s="102"/>
      <c r="C37" s="102"/>
      <c r="D37" s="102"/>
      <c r="E37" s="103" t="s">
        <v>79</v>
      </c>
      <c r="F37" s="102"/>
      <c r="G37" s="102"/>
      <c r="H37" s="102"/>
      <c r="I37" s="102"/>
    </row>
    <row r="38" spans="1:18" ht="12.75" customHeight="1" x14ac:dyDescent="0.2">
      <c r="A38" s="68" t="s">
        <v>31</v>
      </c>
      <c r="B38" s="68"/>
      <c r="C38" s="9" t="s">
        <v>28</v>
      </c>
      <c r="D38" s="68"/>
      <c r="E38" s="20" t="s">
        <v>40</v>
      </c>
      <c r="F38" s="68"/>
      <c r="G38" s="68"/>
      <c r="H38" s="68"/>
      <c r="I38" s="10">
        <f>0+Q38</f>
        <v>0</v>
      </c>
      <c r="O38" s="71">
        <f>0+R38</f>
        <v>0</v>
      </c>
      <c r="Q38" s="72">
        <f>0+I39+I43</f>
        <v>0</v>
      </c>
      <c r="R38" s="71">
        <f>0+O39+O43</f>
        <v>0</v>
      </c>
    </row>
    <row r="39" spans="1:18" x14ac:dyDescent="0.2">
      <c r="A39" s="8" t="s">
        <v>33</v>
      </c>
      <c r="B39" s="87">
        <v>8</v>
      </c>
      <c r="C39" s="87">
        <v>938543</v>
      </c>
      <c r="D39" s="88" t="s">
        <v>5</v>
      </c>
      <c r="E39" s="104" t="s">
        <v>75</v>
      </c>
      <c r="F39" s="89" t="s">
        <v>34</v>
      </c>
      <c r="G39" s="90">
        <v>70.5</v>
      </c>
      <c r="H39" s="91">
        <v>0</v>
      </c>
      <c r="I39" s="91">
        <f>ROUND(ROUND(H39,2)*ROUND(G39,3),2)</f>
        <v>0</v>
      </c>
      <c r="O39" s="71">
        <f>(I39*21)/100</f>
        <v>0</v>
      </c>
      <c r="P39" s="71" t="s">
        <v>12</v>
      </c>
    </row>
    <row r="40" spans="1:18" x14ac:dyDescent="0.2">
      <c r="A40" s="16" t="s">
        <v>35</v>
      </c>
      <c r="B40" s="96"/>
      <c r="C40" s="96"/>
      <c r="D40" s="96"/>
      <c r="E40" s="93" t="s">
        <v>95</v>
      </c>
      <c r="F40" s="96"/>
      <c r="G40" s="96"/>
      <c r="H40" s="96"/>
      <c r="I40" s="96"/>
    </row>
    <row r="41" spans="1:18" ht="51" customHeight="1" x14ac:dyDescent="0.2">
      <c r="A41" s="18" t="s">
        <v>36</v>
      </c>
      <c r="B41" s="96"/>
      <c r="C41" s="96"/>
      <c r="D41" s="96"/>
      <c r="E41" s="94" t="s">
        <v>102</v>
      </c>
      <c r="F41" s="96"/>
      <c r="G41" s="96"/>
      <c r="H41" s="96"/>
      <c r="I41" s="96"/>
    </row>
    <row r="42" spans="1:18" ht="25.5" x14ac:dyDescent="0.2">
      <c r="A42" s="71" t="s">
        <v>37</v>
      </c>
      <c r="B42" s="96"/>
      <c r="C42" s="96"/>
      <c r="D42" s="96"/>
      <c r="E42" s="95" t="s">
        <v>41</v>
      </c>
      <c r="F42" s="96"/>
      <c r="G42" s="96"/>
      <c r="H42" s="96"/>
      <c r="I42" s="96"/>
    </row>
    <row r="43" spans="1:18" customFormat="1" x14ac:dyDescent="0.2">
      <c r="A43" s="8" t="s">
        <v>33</v>
      </c>
      <c r="B43" s="87">
        <v>9</v>
      </c>
      <c r="C43" s="87" t="s">
        <v>85</v>
      </c>
      <c r="D43" s="88" t="s">
        <v>5</v>
      </c>
      <c r="E43" s="75" t="s">
        <v>86</v>
      </c>
      <c r="F43" s="89" t="s">
        <v>34</v>
      </c>
      <c r="G43" s="90">
        <v>62.1</v>
      </c>
      <c r="H43" s="91">
        <v>0</v>
      </c>
      <c r="I43" s="91">
        <f>ROUND(ROUND(H43,2)*ROUND(G43,3),2)</f>
        <v>0</v>
      </c>
      <c r="O43">
        <f>(I43*21)/100</f>
        <v>0</v>
      </c>
      <c r="P43" t="s">
        <v>12</v>
      </c>
    </row>
    <row r="44" spans="1:18" customFormat="1" ht="25.5" x14ac:dyDescent="0.2">
      <c r="A44" s="16" t="s">
        <v>35</v>
      </c>
      <c r="B44" s="92"/>
      <c r="C44" s="92"/>
      <c r="D44" s="92"/>
      <c r="E44" s="93" t="s">
        <v>87</v>
      </c>
      <c r="F44" s="92"/>
      <c r="G44" s="92"/>
      <c r="H44" s="92"/>
      <c r="I44" s="92"/>
    </row>
    <row r="45" spans="1:18" customFormat="1" ht="38.25" x14ac:dyDescent="0.2">
      <c r="A45" s="18" t="s">
        <v>36</v>
      </c>
      <c r="B45" s="92"/>
      <c r="C45" s="92"/>
      <c r="D45" s="92"/>
      <c r="E45" s="94" t="s">
        <v>93</v>
      </c>
      <c r="F45" s="92"/>
      <c r="G45" s="92"/>
      <c r="H45" s="92"/>
      <c r="I45" s="92"/>
    </row>
    <row r="46" spans="1:18" customFormat="1" ht="25.5" x14ac:dyDescent="0.2">
      <c r="A46" t="s">
        <v>37</v>
      </c>
      <c r="B46" s="92"/>
      <c r="C46" s="92"/>
      <c r="D46" s="92"/>
      <c r="E46" s="95" t="s">
        <v>41</v>
      </c>
      <c r="F46" s="92"/>
      <c r="G46" s="92"/>
      <c r="H46" s="92"/>
      <c r="I46" s="92"/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Your User Name</cp:lastModifiedBy>
  <cp:lastPrinted>2023-05-04T09:28:52Z</cp:lastPrinted>
  <dcterms:created xsi:type="dcterms:W3CDTF">2022-04-28T07:44:59Z</dcterms:created>
  <dcterms:modified xsi:type="dcterms:W3CDTF">2023-05-18T07:52:44Z</dcterms:modified>
  <cp:category/>
  <cp:contentStatus/>
</cp:coreProperties>
</file>